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vel3ndtcomau-my.sharepoint.com/personal/paulgrosser_level3ndt_com_au/Documents/Master PG Data/COURSES/Excel Stuff/"/>
    </mc:Choice>
  </mc:AlternateContent>
  <xr:revisionPtr revIDLastSave="59" documentId="8_{57947A7C-CFA1-4B65-930F-1775C10511AB}" xr6:coauthVersionLast="47" xr6:coauthVersionMax="47" xr10:uidLastSave="{6ED85F7B-F4CF-4F20-A293-D4E4EA5FCE85}"/>
  <bookViews>
    <workbookView xWindow="-110" yWindow="-110" windowWidth="38620" windowHeight="21100" xr2:uid="{00000000-000D-0000-FFFF-FFFF00000000}"/>
  </bookViews>
  <sheets>
    <sheet name="IS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3" l="1"/>
  <c r="E22" i="3" s="1"/>
  <c r="D7" i="3"/>
  <c r="F22" i="3" l="1"/>
  <c r="K7" i="3" l="1"/>
  <c r="L7" i="3" s="1"/>
  <c r="M7" i="3" l="1"/>
  <c r="D18" i="3" s="1"/>
  <c r="E18" i="3" s="1"/>
  <c r="F18" i="3" s="1"/>
  <c r="J7" i="3"/>
  <c r="D17" i="3" l="1"/>
  <c r="E17" i="3" s="1"/>
  <c r="F17" i="3" s="1"/>
  <c r="C11" i="3"/>
</calcChain>
</file>

<file path=xl/sharedStrings.xml><?xml version="1.0" encoding="utf-8"?>
<sst xmlns="http://schemas.openxmlformats.org/spreadsheetml/2006/main" count="28" uniqueCount="26">
  <si>
    <t>Coil Data</t>
  </si>
  <si>
    <t>Part Data</t>
  </si>
  <si>
    <r>
      <t>area (mm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</si>
  <si>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diameter (mm)</t>
  </si>
  <si>
    <t>OD (mm)</t>
  </si>
  <si>
    <t>ID (mm)</t>
  </si>
  <si>
    <t>Length (mm)</t>
  </si>
  <si>
    <t>L/D ratio</t>
  </si>
  <si>
    <t>Number of Turns</t>
  </si>
  <si>
    <t>Amp Turns</t>
  </si>
  <si>
    <t>Effective Length (mm)</t>
  </si>
  <si>
    <t>For Solid Bars Use ID = 0</t>
  </si>
  <si>
    <t>Axial Current Flow</t>
  </si>
  <si>
    <t>Diameter Effective (mm)</t>
  </si>
  <si>
    <r>
      <t>Area (mm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</si>
  <si>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Amps (Peak)</t>
  </si>
  <si>
    <t>Note: For L/D &gt; 20 , effective length used.</t>
  </si>
  <si>
    <t>Amps (RMS)</t>
  </si>
  <si>
    <t>Component Cross Sectional Area of Coil</t>
  </si>
  <si>
    <t>Current Type</t>
  </si>
  <si>
    <t>AC</t>
  </si>
  <si>
    <t>Half Wave</t>
  </si>
  <si>
    <t>Rigid Coil</t>
  </si>
  <si>
    <t>Perimeter (mm)</t>
  </si>
  <si>
    <t>Assumes tangential field strength 2kA/m (ISO 9934-1 8.1)</t>
  </si>
  <si>
    <t>MPI Bench Calculations (ISO 9934-1)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</si>
</sst>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0" fillId="0" borderId="22" xfId="0" applyBorder="1"/>
    <xf numFmtId="0" fontId="0" fillId="0" borderId="23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5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5" fontId="3" fillId="0" borderId="10" xfId="1" applyNumberFormat="1" applyFont="1" applyBorder="1" applyAlignment="1" applyProtection="1">
      <alignment horizontal="center" vertical="center"/>
    </xf>
    <xf numFmtId="165" fontId="3" fillId="0" borderId="0" xfId="1" applyNumberFormat="1" applyFont="1" applyBorder="1" applyAlignment="1" applyProtection="1">
      <alignment horizontal="center" vertical="center"/>
    </xf>
    <xf numFmtId="165" fontId="3" fillId="0" borderId="12" xfId="1" applyNumberFormat="1" applyFont="1" applyBorder="1" applyAlignment="1" applyProtection="1">
      <alignment horizontal="center" vertical="center"/>
    </xf>
    <xf numFmtId="165" fontId="3" fillId="0" borderId="13" xfId="1" applyNumberFormat="1" applyFont="1" applyBorder="1" applyAlignment="1" applyProtection="1">
      <alignment horizontal="center" vertical="center"/>
    </xf>
    <xf numFmtId="165" fontId="3" fillId="0" borderId="14" xfId="1" applyNumberFormat="1" applyFont="1" applyBorder="1" applyAlignment="1" applyProtection="1">
      <alignment horizontal="center" vertical="center"/>
    </xf>
    <xf numFmtId="165" fontId="3" fillId="0" borderId="15" xfId="1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585614</xdr:colOff>
      <xdr:row>22</xdr:row>
      <xdr:rowOff>140882</xdr:rowOff>
    </xdr:from>
    <xdr:to>
      <xdr:col>10</xdr:col>
      <xdr:colOff>162278</xdr:colOff>
      <xdr:row>31</xdr:row>
      <xdr:rowOff>157253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AF7216-4F8D-DEEB-8DA6-393307091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2170" y="5587771"/>
          <a:ext cx="2801053" cy="1667371"/>
        </a:xfrm>
        <a:prstGeom prst="rect">
          <a:avLst/>
        </a:prstGeom>
      </xdr:spPr>
    </xdr:pic>
    <xdr:clientData/>
  </xdr:twoCellAnchor>
  <xdr:twoCellAnchor editAs="oneCell">
    <xdr:from>
      <xdr:col>6</xdr:col>
      <xdr:colOff>691448</xdr:colOff>
      <xdr:row>11</xdr:row>
      <xdr:rowOff>112890</xdr:rowOff>
    </xdr:from>
    <xdr:to>
      <xdr:col>12</xdr:col>
      <xdr:colOff>142191</xdr:colOff>
      <xdr:row>21</xdr:row>
      <xdr:rowOff>299276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FC20F5-644F-C476-9803-928D345F7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8004" y="2455334"/>
          <a:ext cx="4587188" cy="297333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952500</xdr:colOff>
      <xdr:row>1</xdr:row>
      <xdr:rowOff>36736</xdr:rowOff>
    </xdr:from>
    <xdr:to>
      <xdr:col>12</xdr:col>
      <xdr:colOff>818446</xdr:colOff>
      <xdr:row>3</xdr:row>
      <xdr:rowOff>288641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A1C7A0-0DBC-40EA-7E0E-4D1C020B9F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9319" t="20742"/>
        <a:stretch/>
      </xdr:blipFill>
      <xdr:spPr bwMode="auto">
        <a:xfrm>
          <a:off x="9680222" y="227236"/>
          <a:ext cx="1778002" cy="8092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96C0-A985-4047-885A-D62E9182C774}">
  <dimension ref="B1:N33"/>
  <sheetViews>
    <sheetView showGridLines="0" tabSelected="1" zoomScale="90" zoomScaleNormal="90" workbookViewId="0">
      <selection activeCell="C7" sqref="C7"/>
    </sheetView>
  </sheetViews>
  <sheetFormatPr defaultRowHeight="14.5" x14ac:dyDescent="0.35"/>
  <cols>
    <col min="3" max="3" width="16.6328125" customWidth="1"/>
    <col min="4" max="5" width="14.453125" customWidth="1"/>
    <col min="6" max="6" width="15.81640625" customWidth="1"/>
    <col min="7" max="7" width="10.6328125" customWidth="1"/>
    <col min="8" max="8" width="12" customWidth="1"/>
    <col min="9" max="9" width="11.08984375" customWidth="1"/>
    <col min="10" max="10" width="12.453125" customWidth="1"/>
    <col min="11" max="11" width="17.90625" customWidth="1"/>
    <col min="12" max="12" width="9.453125" customWidth="1"/>
    <col min="13" max="13" width="14" customWidth="1"/>
  </cols>
  <sheetData>
    <row r="1" spans="2:14" ht="15" thickBot="1" x14ac:dyDescent="0.4"/>
    <row r="2" spans="2:14" ht="12.5" customHeight="1" x14ac:dyDescent="0.35">
      <c r="B2" s="1"/>
      <c r="C2" s="2"/>
      <c r="D2" s="57" t="s">
        <v>25</v>
      </c>
      <c r="E2" s="57"/>
      <c r="F2" s="57"/>
      <c r="G2" s="57"/>
      <c r="H2" s="57"/>
      <c r="I2" s="57"/>
      <c r="J2" s="57"/>
      <c r="K2" s="57"/>
      <c r="L2" s="57"/>
      <c r="M2" s="2"/>
      <c r="N2" s="3"/>
    </row>
    <row r="3" spans="2:14" ht="31" customHeight="1" x14ac:dyDescent="0.35">
      <c r="B3" s="4"/>
      <c r="D3" s="58"/>
      <c r="E3" s="58"/>
      <c r="F3" s="58"/>
      <c r="G3" s="58"/>
      <c r="H3" s="58"/>
      <c r="I3" s="58"/>
      <c r="J3" s="58"/>
      <c r="K3" s="58"/>
      <c r="L3" s="58"/>
      <c r="N3" s="5"/>
    </row>
    <row r="4" spans="2:14" ht="34.5" customHeight="1" thickBot="1" x14ac:dyDescent="0.4">
      <c r="B4" s="4"/>
      <c r="N4" s="5"/>
    </row>
    <row r="5" spans="2:14" x14ac:dyDescent="0.35">
      <c r="B5" s="4"/>
      <c r="C5" s="35" t="s">
        <v>0</v>
      </c>
      <c r="D5" s="36"/>
      <c r="E5" s="37"/>
      <c r="G5" s="35" t="s">
        <v>1</v>
      </c>
      <c r="H5" s="36"/>
      <c r="I5" s="36"/>
      <c r="J5" s="36"/>
      <c r="K5" s="36"/>
      <c r="L5" s="36"/>
      <c r="M5" s="37"/>
      <c r="N5" s="5"/>
    </row>
    <row r="6" spans="2:14" ht="34.5" customHeight="1" x14ac:dyDescent="0.35">
      <c r="B6" s="4"/>
      <c r="C6" s="6" t="s">
        <v>3</v>
      </c>
      <c r="D6" s="7" t="s">
        <v>2</v>
      </c>
      <c r="E6" s="8" t="s">
        <v>8</v>
      </c>
      <c r="F6" s="9"/>
      <c r="G6" s="6" t="s">
        <v>4</v>
      </c>
      <c r="H6" s="7" t="s">
        <v>5</v>
      </c>
      <c r="I6" s="7" t="s">
        <v>6</v>
      </c>
      <c r="J6" s="7" t="s">
        <v>14</v>
      </c>
      <c r="K6" s="7" t="s">
        <v>13</v>
      </c>
      <c r="L6" s="7" t="s">
        <v>7</v>
      </c>
      <c r="M6" s="8" t="s">
        <v>10</v>
      </c>
      <c r="N6" s="5"/>
    </row>
    <row r="7" spans="2:14" ht="32.4" customHeight="1" thickBot="1" x14ac:dyDescent="0.4">
      <c r="B7" s="4"/>
      <c r="C7" s="31">
        <v>350</v>
      </c>
      <c r="D7" s="10">
        <f>3.142*((C7/2)^2)</f>
        <v>96223.75</v>
      </c>
      <c r="E7" s="32">
        <v>4.5</v>
      </c>
      <c r="F7" s="11"/>
      <c r="G7" s="33">
        <v>75</v>
      </c>
      <c r="H7" s="34">
        <v>0</v>
      </c>
      <c r="I7" s="34">
        <v>500</v>
      </c>
      <c r="J7" s="12">
        <f>3.142*(K7/2)^2</f>
        <v>4418.4375</v>
      </c>
      <c r="K7" s="12">
        <f>IF(G7&gt;C7,"Really ???",((G7^2)-(H7^2))^0.5)</f>
        <v>75</v>
      </c>
      <c r="L7" s="13">
        <f>I7/K7</f>
        <v>6.666666666666667</v>
      </c>
      <c r="M7" s="14">
        <f>IF(L7&gt;20,K7*20,I7)</f>
        <v>500</v>
      </c>
      <c r="N7" s="5"/>
    </row>
    <row r="8" spans="2:14" x14ac:dyDescent="0.35">
      <c r="B8" s="4"/>
      <c r="N8" s="5"/>
    </row>
    <row r="9" spans="2:14" ht="15" thickBot="1" x14ac:dyDescent="0.4">
      <c r="B9" s="4"/>
      <c r="H9" s="15" t="s">
        <v>11</v>
      </c>
      <c r="I9" s="15"/>
      <c r="J9" s="15"/>
      <c r="K9" s="15"/>
      <c r="L9" s="15"/>
      <c r="M9" s="15"/>
      <c r="N9" s="5"/>
    </row>
    <row r="10" spans="2:14" x14ac:dyDescent="0.35">
      <c r="B10" s="4"/>
      <c r="C10" s="38" t="s">
        <v>18</v>
      </c>
      <c r="D10" s="39"/>
      <c r="E10" s="40"/>
      <c r="H10" s="15" t="s">
        <v>16</v>
      </c>
      <c r="I10" s="15"/>
      <c r="J10" s="15"/>
      <c r="K10" s="15"/>
      <c r="L10" s="15"/>
      <c r="M10" s="15"/>
      <c r="N10" s="5"/>
    </row>
    <row r="11" spans="2:14" ht="15.65" customHeight="1" x14ac:dyDescent="0.35">
      <c r="B11" s="4"/>
      <c r="C11" s="51">
        <f>J7/D7</f>
        <v>4.5918367346938778E-2</v>
      </c>
      <c r="D11" s="52"/>
      <c r="E11" s="53"/>
      <c r="H11" s="16" t="s">
        <v>24</v>
      </c>
      <c r="I11" s="16"/>
      <c r="J11" s="16"/>
      <c r="K11" s="16"/>
      <c r="L11" s="16"/>
      <c r="M11" s="16"/>
      <c r="N11" s="5"/>
    </row>
    <row r="12" spans="2:14" ht="15" thickBot="1" x14ac:dyDescent="0.4">
      <c r="B12" s="4"/>
      <c r="C12" s="54"/>
      <c r="D12" s="55"/>
      <c r="E12" s="56"/>
      <c r="N12" s="5"/>
    </row>
    <row r="13" spans="2:14" x14ac:dyDescent="0.35">
      <c r="B13" s="4"/>
      <c r="C13" s="16"/>
      <c r="N13" s="5"/>
    </row>
    <row r="14" spans="2:14" ht="15" thickBot="1" x14ac:dyDescent="0.4">
      <c r="B14" s="4"/>
      <c r="C14" s="16"/>
      <c r="N14" s="5"/>
    </row>
    <row r="15" spans="2:14" ht="25" customHeight="1" thickBot="1" x14ac:dyDescent="0.4">
      <c r="B15" s="4"/>
      <c r="C15" s="41" t="s">
        <v>22</v>
      </c>
      <c r="D15" s="42"/>
      <c r="E15" s="42"/>
      <c r="F15" s="43"/>
      <c r="N15" s="5"/>
    </row>
    <row r="16" spans="2:14" ht="25" customHeight="1" x14ac:dyDescent="0.45">
      <c r="B16" s="4"/>
      <c r="C16" s="17" t="s">
        <v>19</v>
      </c>
      <c r="D16" s="18" t="s">
        <v>9</v>
      </c>
      <c r="E16" s="18" t="s">
        <v>17</v>
      </c>
      <c r="F16" s="19" t="s">
        <v>15</v>
      </c>
      <c r="N16" s="5"/>
    </row>
    <row r="17" spans="2:14" ht="25" customHeight="1" x14ac:dyDescent="0.35">
      <c r="B17" s="4"/>
      <c r="C17" s="20" t="s">
        <v>20</v>
      </c>
      <c r="D17" s="21">
        <f>(0.4*2*22000)/(M7/K7)</f>
        <v>2640</v>
      </c>
      <c r="E17" s="21">
        <f>D17/E7</f>
        <v>586.66666666666663</v>
      </c>
      <c r="F17" s="22">
        <f>E17/0.707</f>
        <v>829.79726544082973</v>
      </c>
      <c r="N17" s="5"/>
    </row>
    <row r="18" spans="2:14" ht="25" customHeight="1" thickBot="1" x14ac:dyDescent="0.4">
      <c r="B18" s="4"/>
      <c r="C18" s="23" t="s">
        <v>21</v>
      </c>
      <c r="D18" s="24">
        <f>(0.4*2*11000)/(M7/K7)</f>
        <v>1320</v>
      </c>
      <c r="E18" s="24">
        <f>D18/E7</f>
        <v>293.33333333333331</v>
      </c>
      <c r="F18" s="25">
        <f>E18/0.707</f>
        <v>414.89863272041487</v>
      </c>
      <c r="N18" s="5"/>
    </row>
    <row r="19" spans="2:14" ht="25" customHeight="1" thickBot="1" x14ac:dyDescent="0.4">
      <c r="B19" s="4"/>
      <c r="N19" s="5"/>
    </row>
    <row r="20" spans="2:14" ht="25" customHeight="1" x14ac:dyDescent="0.35">
      <c r="B20" s="4"/>
      <c r="C20" s="44" t="s">
        <v>12</v>
      </c>
      <c r="D20" s="45"/>
      <c r="E20" s="45"/>
      <c r="F20" s="46"/>
      <c r="N20" s="5"/>
    </row>
    <row r="21" spans="2:14" ht="25" customHeight="1" x14ac:dyDescent="0.45">
      <c r="B21" s="4"/>
      <c r="C21" s="47" t="s">
        <v>23</v>
      </c>
      <c r="D21" s="48"/>
      <c r="E21" s="26" t="s">
        <v>17</v>
      </c>
      <c r="F21" s="27" t="s">
        <v>15</v>
      </c>
      <c r="N21" s="5"/>
    </row>
    <row r="22" spans="2:14" ht="25" customHeight="1" thickBot="1" x14ac:dyDescent="0.4">
      <c r="B22" s="4"/>
      <c r="C22" s="49">
        <f>G7*3.142</f>
        <v>235.65</v>
      </c>
      <c r="D22" s="50"/>
      <c r="E22" s="24">
        <f>C22*2</f>
        <v>471.3</v>
      </c>
      <c r="F22" s="25">
        <f>E22/0.707</f>
        <v>666.6195190947667</v>
      </c>
      <c r="N22" s="5"/>
    </row>
    <row r="23" spans="2:14" x14ac:dyDescent="0.35">
      <c r="B23" s="4"/>
      <c r="N23" s="5"/>
    </row>
    <row r="24" spans="2:14" x14ac:dyDescent="0.35">
      <c r="B24" s="4"/>
      <c r="N24" s="5"/>
    </row>
    <row r="25" spans="2:14" x14ac:dyDescent="0.35">
      <c r="B25" s="4"/>
      <c r="N25" s="5"/>
    </row>
    <row r="26" spans="2:14" x14ac:dyDescent="0.35">
      <c r="B26" s="4"/>
      <c r="N26" s="5"/>
    </row>
    <row r="27" spans="2:14" x14ac:dyDescent="0.35">
      <c r="B27" s="4"/>
      <c r="N27" s="5"/>
    </row>
    <row r="28" spans="2:14" x14ac:dyDescent="0.35">
      <c r="B28" s="4"/>
      <c r="N28" s="5"/>
    </row>
    <row r="29" spans="2:14" x14ac:dyDescent="0.35">
      <c r="B29" s="4"/>
      <c r="N29" s="5"/>
    </row>
    <row r="30" spans="2:14" x14ac:dyDescent="0.35">
      <c r="B30" s="4"/>
      <c r="N30" s="5"/>
    </row>
    <row r="31" spans="2:14" x14ac:dyDescent="0.35">
      <c r="B31" s="4"/>
      <c r="N31" s="5"/>
    </row>
    <row r="32" spans="2:14" x14ac:dyDescent="0.35">
      <c r="B32" s="4"/>
      <c r="N32" s="5"/>
    </row>
    <row r="33" spans="2:14" ht="15" thickBot="1" x14ac:dyDescent="0.4"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</row>
  </sheetData>
  <sheetProtection algorithmName="SHA-512" hashValue="VsbOuyM5iQDogOSnhwU+SEMPPAqWhFEP9uUpqPPfXwGqHZClsGIHCCPovw4lOp8C3yc7zYCiVzXPuPJhVDh/pw==" saltValue="cECkLUTVX3I01PmcgadYgQ==" spinCount="100000" sheet="1" objects="1" scenarios="1" selectLockedCells="1"/>
  <mergeCells count="9">
    <mergeCell ref="C20:F20"/>
    <mergeCell ref="C21:D21"/>
    <mergeCell ref="C22:D22"/>
    <mergeCell ref="C11:E12"/>
    <mergeCell ref="D2:L3"/>
    <mergeCell ref="C5:E5"/>
    <mergeCell ref="G5:M5"/>
    <mergeCell ref="C10:E10"/>
    <mergeCell ref="C15:F15"/>
  </mergeCells>
  <conditionalFormatting sqref="C11:E12">
    <cfRule type="cellIs" dxfId="1" priority="1" operator="greaterThan">
      <formula>0.1</formula>
    </cfRule>
  </conditionalFormatting>
  <conditionalFormatting sqref="L7">
    <cfRule type="cellIs" dxfId="0" priority="8" operator="lessThan">
      <formula>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grosser</dc:creator>
  <cp:lastModifiedBy>G G</cp:lastModifiedBy>
  <dcterms:created xsi:type="dcterms:W3CDTF">2011-09-07T01:57:57Z</dcterms:created>
  <dcterms:modified xsi:type="dcterms:W3CDTF">2023-08-05T01:43:14Z</dcterms:modified>
</cp:coreProperties>
</file>